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P50" i="1" l="1"/>
  <c r="Y59" i="1" l="1"/>
  <c r="Y58" i="1"/>
  <c r="Y22" i="1"/>
  <c r="B16" i="1" l="1"/>
  <c r="J16" i="1" l="1"/>
  <c r="F16" i="1"/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Q47" i="1" l="1"/>
  <c r="Q46" i="1"/>
  <c r="AR59" i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G61" i="1"/>
  <c r="AP21" i="1" l="1"/>
  <c r="AP43" i="1" l="1"/>
  <c r="AR49" i="1"/>
  <c r="AQ49" i="1"/>
  <c r="AP49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AC23" i="1"/>
  <c r="I50" i="1" l="1"/>
  <c r="AC22" i="1"/>
  <c r="Q44" i="1" l="1"/>
  <c r="Q43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<sst xmlns="http://schemas.openxmlformats.org/spreadsheetml/2006/main" count="236" uniqueCount="62">
  <si>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</si>
  <si>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</si>
  <si>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</si>
  <si>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</si>
  <si>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</si>
  <si>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</si>
  <si>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</si>
  <si>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</si>
  <si>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</si>
  <si>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</si>
  <si>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</si>
  <si>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</si>
  <si>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</si>
  <si>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</si>
  <si>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</si>
  <si>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</si>
  <si>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</si>
  <si>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</si>
  <si>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</si>
  <si>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</si>
  <si>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</si>
  <si>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</si>
  <si>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</si>
  <si>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</si>
  <si>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</si>
  <si>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</si>
  <si>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</si>
  <si>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</si>
  <si>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</si>
  <si>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</si>
  <si>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</si>
  <si>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</si>
  <si>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</si>
  <si>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</si>
  <si>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</si>
  <si>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</si>
  <si>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</si>
  <si>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</si>
  <si>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</si>
  <si>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</si>
  <si>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</si>
  <si>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</si>
  <si>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</si>
  <si>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</si>
  <si>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</si>
  <si>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</si>
  <si>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</si>
  <si>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</si>
  <si>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</si>
  <si>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</si>
  <si>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</si>
  <si>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</si>
  <si>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</si>
  <si>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</si>
  <si>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</si>
  <si>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</si>
  <si>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</si>
  <si>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</si>
  <si>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</si>
  <si>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</si>
  <si>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</si>
  <si>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28.05.2021г.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</si>
</sst>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80" zoomScaleNormal="80" zoomScaleSheetLayoutView="80" workbookViewId="0">
      <selection activeCell="C17" sqref="C17:D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00" t="s">
        <v>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1" t="s">
        <v>0</v>
      </c>
      <c r="B3" s="191" t="s">
        <v>57</v>
      </c>
      <c r="C3" s="192"/>
      <c r="D3" s="192"/>
      <c r="E3" s="193"/>
      <c r="F3" s="204" t="s">
        <v>40</v>
      </c>
      <c r="G3" s="204"/>
      <c r="H3" s="204"/>
      <c r="I3" s="204"/>
      <c r="J3" s="205" t="s">
        <v>55</v>
      </c>
      <c r="K3" s="204"/>
      <c r="L3" s="204"/>
      <c r="M3" s="204"/>
      <c r="N3" s="191" t="s">
        <v>58</v>
      </c>
      <c r="O3" s="192"/>
      <c r="P3" s="192"/>
      <c r="Q3" s="193"/>
    </row>
    <row r="4" spans="1:20" ht="18" customHeight="1" x14ac:dyDescent="0.25">
      <c r="A4" s="202"/>
      <c r="B4" s="194" t="s">
        <v>2</v>
      </c>
      <c r="C4" s="196" t="s">
        <v>30</v>
      </c>
      <c r="D4" s="196" t="s">
        <v>36</v>
      </c>
      <c r="E4" s="198" t="s">
        <v>1</v>
      </c>
      <c r="F4" s="210" t="s">
        <v>2</v>
      </c>
      <c r="G4" s="206" t="s">
        <v>30</v>
      </c>
      <c r="H4" s="206" t="s">
        <v>36</v>
      </c>
      <c r="I4" s="208" t="s">
        <v>1</v>
      </c>
      <c r="J4" s="189" t="s">
        <v>2</v>
      </c>
      <c r="K4" s="206" t="s">
        <v>30</v>
      </c>
      <c r="L4" s="206" t="s">
        <v>36</v>
      </c>
      <c r="M4" s="208" t="s">
        <v>1</v>
      </c>
      <c r="N4" s="194" t="s">
        <v>2</v>
      </c>
      <c r="O4" s="196" t="s">
        <v>30</v>
      </c>
      <c r="P4" s="196" t="s">
        <v>36</v>
      </c>
      <c r="Q4" s="198" t="s">
        <v>1</v>
      </c>
    </row>
    <row r="5" spans="1:20" ht="21.6" customHeight="1" thickBot="1" x14ac:dyDescent="0.3">
      <c r="A5" s="203"/>
      <c r="B5" s="195"/>
      <c r="C5" s="197"/>
      <c r="D5" s="197"/>
      <c r="E5" s="199"/>
      <c r="F5" s="211"/>
      <c r="G5" s="207"/>
      <c r="H5" s="207"/>
      <c r="I5" s="209"/>
      <c r="J5" s="190"/>
      <c r="K5" s="207"/>
      <c r="L5" s="207"/>
      <c r="M5" s="209"/>
      <c r="N5" s="195"/>
      <c r="O5" s="197"/>
      <c r="P5" s="197"/>
      <c r="Q5" s="199"/>
    </row>
    <row r="6" spans="1:20" s="28" customFormat="1" ht="16.5" customHeight="1" x14ac:dyDescent="0.25">
      <c r="A6" s="23" t="s">
        <v>22</v>
      </c>
      <c r="B6" s="14">
        <v>36</v>
      </c>
      <c r="C6" s="143">
        <v>7134.3440000000001</v>
      </c>
      <c r="D6" s="143">
        <v>2679.3734840000002</v>
      </c>
      <c r="E6" s="17">
        <f>C6/C16</f>
        <v>0.11734557100292596</v>
      </c>
      <c r="F6" s="24">
        <v>1</v>
      </c>
      <c r="G6" s="143">
        <v>52</v>
      </c>
      <c r="H6" s="143">
        <v>26</v>
      </c>
      <c r="I6" s="18">
        <f>G6/G16</f>
        <v>8.313349320543565E-3</v>
      </c>
      <c r="J6" s="14"/>
      <c r="K6" s="143"/>
      <c r="L6" s="143"/>
      <c r="M6" s="18">
        <f>K6/K16</f>
        <v>0</v>
      </c>
      <c r="N6" s="14">
        <f>B6+J6</f>
        <v>36</v>
      </c>
      <c r="O6" s="143">
        <f>C6+K6</f>
        <v>7134.3440000000001</v>
      </c>
      <c r="P6" s="143">
        <f>D6+L6</f>
        <v>2679.3734840000002</v>
      </c>
      <c r="Q6" s="17">
        <f>O6/O16</f>
        <v>0.10551157312296193</v>
      </c>
    </row>
    <row r="7" spans="1:20" s="28" customFormat="1" x14ac:dyDescent="0.25">
      <c r="A7" s="23" t="s">
        <v>23</v>
      </c>
      <c r="B7" s="14">
        <v>36</v>
      </c>
      <c r="C7" s="143">
        <v>3380.2363</v>
      </c>
      <c r="D7" s="143">
        <v>1489.6322540000001</v>
      </c>
      <c r="E7" s="17">
        <f>C7/C16</f>
        <v>5.5598070228785962E-2</v>
      </c>
      <c r="F7" s="24">
        <v>3</v>
      </c>
      <c r="G7" s="143">
        <v>2260</v>
      </c>
      <c r="H7" s="143">
        <v>1127.12264</v>
      </c>
      <c r="I7" s="18">
        <f>G7/G16</f>
        <v>0.3613109512390088</v>
      </c>
      <c r="J7" s="14">
        <v>4</v>
      </c>
      <c r="K7" s="143">
        <v>5020.9692569999997</v>
      </c>
      <c r="L7" s="143">
        <v>2507.6072680000002</v>
      </c>
      <c r="M7" s="18">
        <f>K7/K16</f>
        <v>0.73632378557004541</v>
      </c>
      <c r="N7" s="14">
        <f t="shared" ref="N7:N15" si="0">B7+J7</f>
        <v>40</v>
      </c>
      <c r="O7" s="143">
        <f t="shared" ref="O7:O15" si="1">C7+K7</f>
        <v>8401.2055569999993</v>
      </c>
      <c r="P7" s="143">
        <f t="shared" ref="P7:P15" si="2">D7+L7</f>
        <v>3997.2395220000003</v>
      </c>
      <c r="Q7" s="17">
        <f>O7/O16</f>
        <v>0.12424750116456952</v>
      </c>
    </row>
    <row r="8" spans="1:20" s="28" customFormat="1" x14ac:dyDescent="0.25">
      <c r="A8" s="23" t="s">
        <v>19</v>
      </c>
      <c r="B8" s="14">
        <v>42</v>
      </c>
      <c r="C8" s="145">
        <v>8428.8167859999994</v>
      </c>
      <c r="D8" s="145">
        <v>3808.5103340000001</v>
      </c>
      <c r="E8" s="17">
        <f>C8/C16</f>
        <v>0.1386370377756129</v>
      </c>
      <c r="F8" s="24">
        <v>6</v>
      </c>
      <c r="G8" s="143">
        <v>1523</v>
      </c>
      <c r="H8" s="143">
        <v>758.61670000000004</v>
      </c>
      <c r="I8" s="18">
        <f>G8/G16</f>
        <v>0.24348521183053556</v>
      </c>
      <c r="J8" s="14">
        <v>1</v>
      </c>
      <c r="K8" s="143">
        <v>510</v>
      </c>
      <c r="L8" s="143">
        <v>251</v>
      </c>
      <c r="M8" s="18">
        <f>K8/K16</f>
        <v>7.4791362268785785E-2</v>
      </c>
      <c r="N8" s="14">
        <f t="shared" si="0"/>
        <v>43</v>
      </c>
      <c r="O8" s="143">
        <f t="shared" si="1"/>
        <v>8938.8167859999994</v>
      </c>
      <c r="P8" s="143">
        <f t="shared" si="2"/>
        <v>4059.5103340000001</v>
      </c>
      <c r="Q8" s="17">
        <f>O8/O16</f>
        <v>0.1321983662336437</v>
      </c>
    </row>
    <row r="9" spans="1:20" s="28" customFormat="1" ht="21.75" customHeight="1" x14ac:dyDescent="0.25">
      <c r="A9" s="23" t="s">
        <v>26</v>
      </c>
      <c r="B9" s="14">
        <v>57</v>
      </c>
      <c r="C9" s="143">
        <v>8805.4354960000001</v>
      </c>
      <c r="D9" s="143">
        <v>4040.8854369999999</v>
      </c>
      <c r="E9" s="17">
        <f>C9/C16</f>
        <v>0.14483165602998013</v>
      </c>
      <c r="F9" s="24">
        <v>6</v>
      </c>
      <c r="G9" s="143">
        <v>1970</v>
      </c>
      <c r="H9" s="143">
        <v>953.77170000000001</v>
      </c>
      <c r="I9" s="18">
        <f>G9/G16</f>
        <v>0.31494804156674661</v>
      </c>
      <c r="J9" s="14">
        <v>2</v>
      </c>
      <c r="K9" s="143">
        <v>58</v>
      </c>
      <c r="L9" s="143">
        <v>17.388000000000002</v>
      </c>
      <c r="M9" s="18">
        <f>K9/K16</f>
        <v>8.5056843364501485E-3</v>
      </c>
      <c r="N9" s="14">
        <f t="shared" si="0"/>
        <v>59</v>
      </c>
      <c r="O9" s="143">
        <f t="shared" si="1"/>
        <v>8863.4354960000001</v>
      </c>
      <c r="P9" s="143">
        <f t="shared" si="2"/>
        <v>4058.2734369999998</v>
      </c>
      <c r="Q9" s="17">
        <f>O9/O16</f>
        <v>0.13108353374281648</v>
      </c>
    </row>
    <row r="10" spans="1:20" s="28" customFormat="1" x14ac:dyDescent="0.25">
      <c r="A10" s="23" t="s">
        <v>27</v>
      </c>
      <c r="B10" s="14">
        <v>14</v>
      </c>
      <c r="C10" s="143">
        <v>3440.7</v>
      </c>
      <c r="D10" s="143">
        <v>937.45507598999995</v>
      </c>
      <c r="E10" s="17">
        <f>C10/C16</f>
        <v>5.6592576156934311E-2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14</v>
      </c>
      <c r="O10" s="143">
        <f t="shared" si="1"/>
        <v>3440.7</v>
      </c>
      <c r="P10" s="143">
        <f t="shared" si="2"/>
        <v>937.45507598999995</v>
      </c>
      <c r="Q10" s="17">
        <f>O10/O16</f>
        <v>5.0885360958789635E-2</v>
      </c>
    </row>
    <row r="11" spans="1:20" s="28" customFormat="1" ht="15.75" customHeight="1" x14ac:dyDescent="0.2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0.18223052128641798</v>
      </c>
      <c r="F11" s="24">
        <v>2</v>
      </c>
      <c r="G11" s="143">
        <v>390</v>
      </c>
      <c r="H11" s="143">
        <v>174.617887</v>
      </c>
      <c r="I11" s="18">
        <f>G11/G16</f>
        <v>6.235011990407674E-2</v>
      </c>
      <c r="J11" s="14">
        <v>3</v>
      </c>
      <c r="K11" s="143">
        <v>970</v>
      </c>
      <c r="L11" s="143">
        <v>475.31786799999998</v>
      </c>
      <c r="M11" s="18">
        <f>K11/K16</f>
        <v>0.14225023804063178</v>
      </c>
      <c r="N11" s="14">
        <f t="shared" si="0"/>
        <v>20</v>
      </c>
      <c r="O11" s="143">
        <f t="shared" si="1"/>
        <v>12049.201499000001</v>
      </c>
      <c r="P11" s="143">
        <f t="shared" si="2"/>
        <v>4687.021796</v>
      </c>
      <c r="Q11" s="17">
        <f>O11/O16</f>
        <v>0.17819861293975187</v>
      </c>
    </row>
    <row r="12" spans="1:20" s="28" customFormat="1" x14ac:dyDescent="0.25">
      <c r="A12" s="30" t="s">
        <v>35</v>
      </c>
      <c r="B12" s="14">
        <v>17</v>
      </c>
      <c r="C12" s="143">
        <v>3603</v>
      </c>
      <c r="D12" s="143">
        <v>1741.9634442000001</v>
      </c>
      <c r="E12" s="17">
        <f>C12/C16</f>
        <v>5.9262083847308494E-2</v>
      </c>
      <c r="F12" s="24"/>
      <c r="G12" s="143"/>
      <c r="H12" s="143"/>
      <c r="I12" s="18">
        <f>G12/G16</f>
        <v>0</v>
      </c>
      <c r="J12" s="14"/>
      <c r="K12" s="143"/>
      <c r="L12" s="143"/>
      <c r="M12" s="18">
        <f>K12/K16</f>
        <v>0</v>
      </c>
      <c r="N12" s="14">
        <f t="shared" si="0"/>
        <v>17</v>
      </c>
      <c r="O12" s="143">
        <f t="shared" si="1"/>
        <v>3603</v>
      </c>
      <c r="P12" s="143">
        <f t="shared" si="2"/>
        <v>1741.9634442000001</v>
      </c>
      <c r="Q12" s="17">
        <f>O12/O16</f>
        <v>5.3285655690562699E-2</v>
      </c>
    </row>
    <row r="13" spans="1:20" s="28" customFormat="1" ht="21" customHeight="1" x14ac:dyDescent="0.25">
      <c r="A13" s="30" t="s">
        <v>29</v>
      </c>
      <c r="B13" s="14">
        <v>9</v>
      </c>
      <c r="C13" s="143">
        <v>3020.4929999999999</v>
      </c>
      <c r="D13" s="143">
        <v>1433.1736989999999</v>
      </c>
      <c r="E13" s="17">
        <f>C13/C16</f>
        <v>4.9681018436360913E-2</v>
      </c>
      <c r="F13" s="24"/>
      <c r="G13" s="143"/>
      <c r="H13" s="143"/>
      <c r="I13" s="18">
        <f>G13/G16</f>
        <v>0</v>
      </c>
      <c r="J13" s="14">
        <v>1</v>
      </c>
      <c r="K13" s="143">
        <v>260</v>
      </c>
      <c r="L13" s="143">
        <v>31</v>
      </c>
      <c r="M13" s="18">
        <f>K13/K16</f>
        <v>3.8128929784086871E-2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4.8516020120261197E-2</v>
      </c>
    </row>
    <row r="14" spans="1:20" s="28" customFormat="1" ht="18" customHeight="1" x14ac:dyDescent="0.25">
      <c r="A14" s="30" t="s">
        <v>32</v>
      </c>
      <c r="B14" s="14">
        <v>6</v>
      </c>
      <c r="C14" s="143">
        <v>5460</v>
      </c>
      <c r="D14" s="143">
        <v>2730</v>
      </c>
      <c r="E14" s="17">
        <f>C14/C16</f>
        <v>8.9805988844380902E-2</v>
      </c>
      <c r="F14" s="24">
        <v>1</v>
      </c>
      <c r="G14" s="143">
        <v>60</v>
      </c>
      <c r="H14" s="143">
        <v>30</v>
      </c>
      <c r="I14" s="18">
        <f>G14/G16</f>
        <v>9.5923261390887284E-3</v>
      </c>
      <c r="J14" s="14"/>
      <c r="K14" s="143"/>
      <c r="L14" s="143"/>
      <c r="M14" s="18">
        <f>K14/K16</f>
        <v>0</v>
      </c>
      <c r="N14" s="14">
        <f t="shared" si="0"/>
        <v>6</v>
      </c>
      <c r="O14" s="143">
        <f t="shared" si="1"/>
        <v>5460</v>
      </c>
      <c r="P14" s="143">
        <f t="shared" si="2"/>
        <v>2730</v>
      </c>
      <c r="Q14" s="17">
        <f>O14/O16</f>
        <v>8.0749286725082525E-2</v>
      </c>
    </row>
    <row r="15" spans="1:20" s="28" customFormat="1" ht="18" customHeight="1" x14ac:dyDescent="0.2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0.1060154763912925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9.5324089301560333E-2</v>
      </c>
    </row>
    <row r="16" spans="1:20" ht="29.25" customHeight="1" thickBot="1" x14ac:dyDescent="0.3">
      <c r="A16" s="149" t="s">
        <v>3</v>
      </c>
      <c r="B16" s="106">
        <f>SUM(B6:B15)</f>
        <v>244</v>
      </c>
      <c r="C16" s="107">
        <f t="shared" ref="C16:M16" si="3">SUM(C6:C15)</f>
        <v>60797.727080999997</v>
      </c>
      <c r="D16" s="107">
        <f>SUM(D6:D15)</f>
        <v>26230.703056189996</v>
      </c>
      <c r="E16" s="108">
        <f t="shared" si="3"/>
        <v>1</v>
      </c>
      <c r="F16" s="126">
        <f>SUM(F6:F15)</f>
        <v>19</v>
      </c>
      <c r="G16" s="110">
        <f>SUM(G6:G15)</f>
        <v>6255</v>
      </c>
      <c r="H16" s="111">
        <f t="shared" si="3"/>
        <v>3070.1289270000002</v>
      </c>
      <c r="I16" s="137">
        <f>SUM(I6:I15)</f>
        <v>1</v>
      </c>
      <c r="J16" s="109">
        <f>SUM(J6:J15)</f>
        <v>11</v>
      </c>
      <c r="K16" s="110">
        <f>SUM(K6:K15)</f>
        <v>6818.9692569999997</v>
      </c>
      <c r="L16" s="111">
        <f>SUM(L6:L15)</f>
        <v>3282.3131360000002</v>
      </c>
      <c r="M16" s="137">
        <f t="shared" si="3"/>
        <v>1</v>
      </c>
      <c r="N16" s="106">
        <f>SUM(N6:N15)</f>
        <v>255</v>
      </c>
      <c r="O16" s="107">
        <f t="shared" ref="O16" si="4">SUM(O6:O15)</f>
        <v>67616.696338000009</v>
      </c>
      <c r="P16" s="107">
        <f>SUM(P6:P15)</f>
        <v>29513.01619219</v>
      </c>
      <c r="Q16" s="108">
        <f t="shared" ref="Q16" si="5">SUM(Q6:Q15)</f>
        <v>0.99999999999999989</v>
      </c>
    </row>
    <row r="17" spans="1:45" x14ac:dyDescent="0.2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3">
      <c r="A18" s="200" t="s">
        <v>51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2" t="s">
        <v>4</v>
      </c>
      <c r="B19" s="214" t="s">
        <v>22</v>
      </c>
      <c r="C19" s="215"/>
      <c r="D19" s="215"/>
      <c r="E19" s="216"/>
      <c r="F19" s="214" t="s">
        <v>23</v>
      </c>
      <c r="G19" s="215"/>
      <c r="H19" s="215"/>
      <c r="I19" s="216"/>
      <c r="J19" s="191" t="s">
        <v>19</v>
      </c>
      <c r="K19" s="192"/>
      <c r="L19" s="192"/>
      <c r="M19" s="193"/>
      <c r="N19" s="214" t="s">
        <v>31</v>
      </c>
      <c r="O19" s="215"/>
      <c r="P19" s="215"/>
      <c r="Q19" s="216"/>
      <c r="R19" s="214" t="s">
        <v>28</v>
      </c>
      <c r="S19" s="215"/>
      <c r="T19" s="215"/>
      <c r="U19" s="216"/>
      <c r="V19" s="215" t="s">
        <v>39</v>
      </c>
      <c r="W19" s="215"/>
      <c r="X19" s="215"/>
      <c r="Y19" s="216"/>
      <c r="Z19" s="215" t="s">
        <v>27</v>
      </c>
      <c r="AA19" s="215"/>
      <c r="AB19" s="215"/>
      <c r="AC19" s="215"/>
      <c r="AD19" s="234" t="s">
        <v>38</v>
      </c>
      <c r="AE19" s="235"/>
      <c r="AF19" s="235"/>
      <c r="AG19" s="235"/>
      <c r="AH19" s="214" t="s">
        <v>29</v>
      </c>
      <c r="AI19" s="215"/>
      <c r="AJ19" s="215"/>
      <c r="AK19" s="216"/>
      <c r="AL19" s="215" t="s">
        <v>50</v>
      </c>
      <c r="AM19" s="215"/>
      <c r="AN19" s="215"/>
      <c r="AO19" s="215"/>
      <c r="AP19" s="234" t="s">
        <v>20</v>
      </c>
      <c r="AQ19" s="235"/>
      <c r="AR19" s="235"/>
      <c r="AS19" s="240"/>
    </row>
    <row r="20" spans="1:45" ht="55.5" customHeight="1" x14ac:dyDescent="0.25">
      <c r="A20" s="213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3.5041764176215781E-2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0.21859962468995589</v>
      </c>
      <c r="N21" s="14">
        <v>3</v>
      </c>
      <c r="O21" s="8">
        <v>139.5</v>
      </c>
      <c r="P21" s="31">
        <v>47.903433999999997</v>
      </c>
      <c r="Q21" s="17">
        <f>O21/O38</f>
        <v>1.5842487298143283E-2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0.5494505494505495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0.13724673882875382</v>
      </c>
      <c r="AH21" s="41">
        <v>1</v>
      </c>
      <c r="AI21" s="8">
        <v>2200</v>
      </c>
      <c r="AJ21" s="31">
        <v>1100</v>
      </c>
      <c r="AK21" s="17">
        <f>AI21/AI38</f>
        <v>0.72835792037922287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0.15427280979606198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0.15419693807867971</v>
      </c>
      <c r="F22" s="14">
        <v>2</v>
      </c>
      <c r="G22" s="8">
        <v>190</v>
      </c>
      <c r="H22" s="31">
        <v>86</v>
      </c>
      <c r="I22" s="17">
        <f>G22/G38</f>
        <v>5.6209088104284301E-2</v>
      </c>
      <c r="J22" s="14">
        <v>10</v>
      </c>
      <c r="K22" s="8">
        <v>1703.558</v>
      </c>
      <c r="L22" s="31">
        <v>656.01521700000001</v>
      </c>
      <c r="M22" s="17">
        <f>K22/K38</f>
        <v>0.20211116735026871</v>
      </c>
      <c r="N22" s="14">
        <v>1</v>
      </c>
      <c r="O22" s="8">
        <v>980</v>
      </c>
      <c r="P22" s="31">
        <v>478.20806499999998</v>
      </c>
      <c r="Q22" s="17">
        <f>O22/O38</f>
        <v>0.11129489284717145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>
        <v>1</v>
      </c>
      <c r="W22" s="8">
        <v>1350</v>
      </c>
      <c r="X22" s="31">
        <v>675</v>
      </c>
      <c r="Y22" s="17">
        <f>W22/W38</f>
        <v>0.24725274725274726</v>
      </c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1.9428254232583958E-2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20</v>
      </c>
      <c r="AQ22" s="8">
        <f t="shared" ref="AQ22:AQ37" si="7">C22+G22+K22+O22+S22+AA22+AI22+AE22+W22+AM22</f>
        <v>11173.652</v>
      </c>
      <c r="AR22" s="31">
        <f t="shared" ref="AR22:AR37" si="8">D22+H22+L22+P22+T22+AB22+AJ22+AF22+X22+AN22</f>
        <v>4008.2768020000003</v>
      </c>
      <c r="AS22" s="17">
        <f>AQ22/AQ38</f>
        <v>0.18378404154999894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2.9435811928296252E-2</v>
      </c>
      <c r="J23" s="14">
        <v>2</v>
      </c>
      <c r="K23" s="8">
        <v>102</v>
      </c>
      <c r="L23" s="31">
        <v>50.795000000000002</v>
      </c>
      <c r="M23" s="17">
        <f>K23/K38</f>
        <v>1.2101342642708618E-2</v>
      </c>
      <c r="N23" s="14">
        <v>3</v>
      </c>
      <c r="O23" s="8">
        <v>188</v>
      </c>
      <c r="P23" s="31">
        <v>88.247799999999998</v>
      </c>
      <c r="Q23" s="17">
        <f>O23/O38</f>
        <v>2.1350448831906361E-2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1.6553589099527793E-2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0.13502971894101554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4.3928355571304097E-2</v>
      </c>
      <c r="F24" s="14">
        <v>1</v>
      </c>
      <c r="G24" s="8">
        <v>1000</v>
      </c>
      <c r="H24" s="31">
        <v>467</v>
      </c>
      <c r="I24" s="17">
        <f>G24/G38</f>
        <v>0.29583730581202261</v>
      </c>
      <c r="J24" s="14">
        <v>1</v>
      </c>
      <c r="K24" s="8">
        <v>5</v>
      </c>
      <c r="L24" s="31">
        <v>2.2654939999999999</v>
      </c>
      <c r="M24" s="17">
        <f>K24/K38</f>
        <v>5.9320307072101069E-4</v>
      </c>
      <c r="N24" s="14">
        <v>4</v>
      </c>
      <c r="O24" s="8">
        <v>118.75</v>
      </c>
      <c r="P24" s="31">
        <v>34.864173000000001</v>
      </c>
      <c r="Q24" s="17">
        <f>O24/O38</f>
        <v>1.3485988291430214E-2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3.663003663003663E-3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8.3263946711074108E-2</v>
      </c>
      <c r="AH24" s="41">
        <v>3</v>
      </c>
      <c r="AI24" s="8">
        <v>635</v>
      </c>
      <c r="AJ24" s="31">
        <v>263.67</v>
      </c>
      <c r="AK24" s="17">
        <f>AI24/AI38</f>
        <v>0.21023058156400296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3.9346043262653063E-2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7.0083528352431566E-3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0.44499181645018776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6.6916099191994385E-2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1.121336453638905E-3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1.248336542025295E-2</v>
      </c>
      <c r="N26" s="14">
        <v>3</v>
      </c>
      <c r="O26" s="8">
        <v>362.4</v>
      </c>
      <c r="P26" s="31">
        <v>162.1876</v>
      </c>
      <c r="Q26" s="17">
        <f>O26/O38</f>
        <v>4.1156397110015237E-2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6</v>
      </c>
      <c r="AQ26" s="8">
        <f t="shared" si="7"/>
        <v>475.62</v>
      </c>
      <c r="AR26" s="31">
        <f t="shared" si="8"/>
        <v>182.1876</v>
      </c>
      <c r="AS26" s="17">
        <f>AQ26/AQ38</f>
        <v>7.8229898194440359E-3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7.6769780858219866E-2</v>
      </c>
      <c r="J27" s="14">
        <v>2</v>
      </c>
      <c r="K27" s="8">
        <v>20</v>
      </c>
      <c r="L27" s="31">
        <v>5.9678000000000004</v>
      </c>
      <c r="M27" s="17">
        <f>K27/K38</f>
        <v>2.3728122828840428E-3</v>
      </c>
      <c r="N27" s="14">
        <v>3</v>
      </c>
      <c r="O27" s="8">
        <v>185</v>
      </c>
      <c r="P27" s="31">
        <v>77.308199999999999</v>
      </c>
      <c r="Q27" s="17">
        <f>O27/O38</f>
        <v>2.1009750180333388E-2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6.4558997488158394E-3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1.8816492900727424E-2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2.8033411340972626E-2</v>
      </c>
      <c r="F28" s="14">
        <v>2</v>
      </c>
      <c r="G28" s="8">
        <v>162.5</v>
      </c>
      <c r="H28" s="31">
        <v>51.273103999999996</v>
      </c>
      <c r="I28" s="17">
        <f>G28/G38</f>
        <v>4.8073562194453676E-2</v>
      </c>
      <c r="J28" s="14">
        <v>2</v>
      </c>
      <c r="K28" s="8">
        <v>388</v>
      </c>
      <c r="L28" s="31">
        <v>114.4593</v>
      </c>
      <c r="M28" s="17">
        <f>K28/K38</f>
        <v>4.6032558287950436E-2</v>
      </c>
      <c r="N28" s="14">
        <v>4</v>
      </c>
      <c r="O28" s="8">
        <v>509</v>
      </c>
      <c r="P28" s="31">
        <v>234.465856</v>
      </c>
      <c r="Q28" s="17">
        <f>O28/O38</f>
        <v>5.780520455021456E-2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9</v>
      </c>
      <c r="AQ28" s="8">
        <f t="shared" si="7"/>
        <v>1259.5</v>
      </c>
      <c r="AR28" s="31">
        <f t="shared" si="8"/>
        <v>467.69826</v>
      </c>
      <c r="AS28" s="17">
        <f>AQ28/AQ38</f>
        <v>2.0716234972435479E-2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8.5361737533261647E-3</v>
      </c>
      <c r="F29" s="14">
        <v>2</v>
      </c>
      <c r="G29" s="8">
        <v>57.5</v>
      </c>
      <c r="H29" s="31">
        <v>24.625</v>
      </c>
      <c r="I29" s="17">
        <f>G29/G38</f>
        <v>1.7010645084191301E-2</v>
      </c>
      <c r="J29" s="14">
        <v>1</v>
      </c>
      <c r="K29" s="8">
        <v>48.322600000000001</v>
      </c>
      <c r="L29" s="31">
        <v>24.161300000000001</v>
      </c>
      <c r="M29" s="17">
        <f>K29/K38</f>
        <v>5.7330229410446224E-3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4</v>
      </c>
      <c r="AQ29" s="8">
        <f t="shared" si="7"/>
        <v>166.7226</v>
      </c>
      <c r="AR29" s="31">
        <f t="shared" si="8"/>
        <v>79.2363</v>
      </c>
      <c r="AS29" s="17">
        <f>AQ29/AQ38</f>
        <v>2.7422505413381274E-3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8.5763234954905357E-2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7.8587822296165968E-2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9.9361643075215098E-2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7"/>
        <v>1761.7</v>
      </c>
      <c r="AR30" s="31">
        <f t="shared" si="8"/>
        <v>843.06569999999999</v>
      </c>
      <c r="AS30" s="17">
        <f>AQ30/AQ38</f>
        <v>2.8976412188121942E-2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0.1990302121680704</v>
      </c>
      <c r="F31" s="14">
        <v>6</v>
      </c>
      <c r="G31" s="8">
        <v>383.9803</v>
      </c>
      <c r="H31" s="31">
        <v>142.30115000000001</v>
      </c>
      <c r="I31" s="17">
        <f>G31/G38</f>
        <v>0.11359569743689218</v>
      </c>
      <c r="J31" s="14">
        <v>4</v>
      </c>
      <c r="K31" s="8">
        <v>3408.08</v>
      </c>
      <c r="L31" s="31">
        <v>1699.814138</v>
      </c>
      <c r="M31" s="17">
        <f>K31/K38</f>
        <v>0.40433670425257245</v>
      </c>
      <c r="N31" s="14">
        <v>6</v>
      </c>
      <c r="O31" s="8">
        <v>840.56010000000003</v>
      </c>
      <c r="P31" s="31">
        <v>384.46265</v>
      </c>
      <c r="Q31" s="17">
        <f>O31/O38</f>
        <v>9.5459230878681356E-2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1.4803184974348498E-3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2.8864834859839022E-2</v>
      </c>
      <c r="AH31" s="41">
        <v>1</v>
      </c>
      <c r="AI31" s="8">
        <v>59.993000000000002</v>
      </c>
      <c r="AJ31" s="31">
        <v>29.996500000000001</v>
      </c>
      <c r="AK31" s="17">
        <f>AI31/AI38</f>
        <v>1.9861989416959418E-2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7"/>
        <v>6526.5634</v>
      </c>
      <c r="AR31" s="31">
        <f t="shared" si="8"/>
        <v>2989.8244380000001</v>
      </c>
      <c r="AS31" s="17">
        <f>AQ31/AQ38</f>
        <v>0.10734880584112538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4.8820185850303829E-2</v>
      </c>
      <c r="F32" s="14">
        <v>1</v>
      </c>
      <c r="G32" s="8">
        <v>210</v>
      </c>
      <c r="H32" s="31">
        <v>105</v>
      </c>
      <c r="I32" s="17">
        <f>G32/G38</f>
        <v>6.2125834220524749E-2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3.2934202985387469E-2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1.2073272273105746E-2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1.4668311511248876E-2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2.4108733753236456E-2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4.5202073988941015E-2</v>
      </c>
      <c r="N33" s="14">
        <v>6</v>
      </c>
      <c r="O33" s="8">
        <v>262.26</v>
      </c>
      <c r="P33" s="31">
        <v>108.64749999999999</v>
      </c>
      <c r="Q33" s="17">
        <f>O33/O38</f>
        <v>2.9783876120509371E-2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17</v>
      </c>
      <c r="AQ33" s="8">
        <f t="shared" si="7"/>
        <v>1501.96</v>
      </c>
      <c r="AR33" s="31">
        <f t="shared" si="8"/>
        <v>666.9375</v>
      </c>
      <c r="AS33" s="17">
        <f>AQ33/AQ38</f>
        <v>2.4704213004524966E-2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2.2006227902663508E-3</v>
      </c>
      <c r="F34" s="14">
        <v>3</v>
      </c>
      <c r="G34" s="8">
        <v>65.355999999999995</v>
      </c>
      <c r="H34" s="8">
        <v>32.677999999999997</v>
      </c>
      <c r="I34" s="17">
        <f>G34/G38</f>
        <v>1.933474295865055E-2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1.7034932578648691E-3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1.665278934221482E-2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1.0192091542738769E-2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4.9058469846702091E-2</v>
      </c>
      <c r="F35" s="14">
        <v>4</v>
      </c>
      <c r="G35" s="8">
        <v>62</v>
      </c>
      <c r="H35" s="8">
        <v>31</v>
      </c>
      <c r="I35" s="17">
        <f>G35/G38</f>
        <v>1.8341912960345402E-2</v>
      </c>
      <c r="J35" s="14">
        <v>3</v>
      </c>
      <c r="K35" s="8">
        <v>51.1</v>
      </c>
      <c r="L35" s="8">
        <v>22.45</v>
      </c>
      <c r="M35" s="17">
        <f>K35/K38</f>
        <v>6.0625353827687299E-3</v>
      </c>
      <c r="N35" s="14">
        <v>3</v>
      </c>
      <c r="O35" s="8">
        <v>64.618660000000006</v>
      </c>
      <c r="P35" s="8">
        <v>30.67183</v>
      </c>
      <c r="Q35" s="17">
        <f>O35/O38</f>
        <v>7.3384967761508206E-3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3</v>
      </c>
      <c r="AE35" s="40">
        <v>113</v>
      </c>
      <c r="AF35" s="40">
        <v>88.531504200000001</v>
      </c>
      <c r="AG35" s="18">
        <f>AF35/AE35</f>
        <v>0.78346463893805307</v>
      </c>
      <c r="AH35" s="41">
        <v>2</v>
      </c>
      <c r="AI35" s="8">
        <v>56</v>
      </c>
      <c r="AJ35" s="8">
        <v>13.715299</v>
      </c>
      <c r="AK35" s="17">
        <f>AI35/AI38</f>
        <v>1.8540019791471126E-2</v>
      </c>
      <c r="AL35" s="40"/>
      <c r="AM35" s="9"/>
      <c r="AN35" s="9"/>
      <c r="AO35" s="18"/>
      <c r="AP35" s="44">
        <f t="shared" si="6"/>
        <v>17</v>
      </c>
      <c r="AQ35" s="8">
        <f t="shared" si="7"/>
        <v>3196.71866</v>
      </c>
      <c r="AR35" s="31">
        <f t="shared" si="8"/>
        <v>1459.3886332</v>
      </c>
      <c r="AS35" s="17">
        <f>AQ35/AQ38</f>
        <v>5.2579575149923848E-2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0.19987822286113482</v>
      </c>
      <c r="F36" s="14">
        <v>1</v>
      </c>
      <c r="G36" s="8">
        <v>600</v>
      </c>
      <c r="H36" s="8">
        <v>300</v>
      </c>
      <c r="I36" s="17">
        <f>G36/G38</f>
        <v>0.17750238348721359</v>
      </c>
      <c r="J36" s="14">
        <v>2</v>
      </c>
      <c r="K36" s="8">
        <v>134</v>
      </c>
      <c r="L36" s="8">
        <v>62.906809000000003</v>
      </c>
      <c r="M36" s="17">
        <f>K36/K38</f>
        <v>1.5897842295323088E-2</v>
      </c>
      <c r="N36" s="14">
        <v>1</v>
      </c>
      <c r="O36" s="8">
        <v>40</v>
      </c>
      <c r="P36" s="8">
        <v>20</v>
      </c>
      <c r="Q36" s="17">
        <f>O36/O38</f>
        <v>4.5426486876396508E-3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0.57174576741604222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8</v>
      </c>
      <c r="AQ36" s="8">
        <f t="shared" si="7"/>
        <v>4260</v>
      </c>
      <c r="AR36" s="31">
        <f t="shared" si="8"/>
        <v>1931.8108090000001</v>
      </c>
      <c r="AS36" s="17">
        <f>AQ36/AQ38</f>
        <v>7.0068408878582886E-2</v>
      </c>
    </row>
    <row r="37" spans="1:45" ht="15.75" thickBot="1" x14ac:dyDescent="0.3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0.19062719711861384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2.8473747394608517E-2</v>
      </c>
      <c r="N37" s="14">
        <v>1</v>
      </c>
      <c r="O37" s="8">
        <v>200</v>
      </c>
      <c r="P37" s="8">
        <v>93</v>
      </c>
      <c r="Q37" s="17">
        <f>O37/O38</f>
        <v>2.2713243438198256E-2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0.18315018315018314</v>
      </c>
      <c r="Z37" s="105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6.2015500908064278E-2</v>
      </c>
    </row>
    <row r="38" spans="1:45" s="56" customFormat="1" ht="28.5" customHeight="1" thickBot="1" x14ac:dyDescent="0.3">
      <c r="A38" s="127" t="s">
        <v>3</v>
      </c>
      <c r="B38" s="46">
        <f>SUM(B21:B37)</f>
        <v>36</v>
      </c>
      <c r="C38" s="47">
        <f>SUM(C21:C37)</f>
        <v>7134.3440000000001</v>
      </c>
      <c r="D38" s="47">
        <f>SUM(D21:D37)</f>
        <v>2679.3734839999997</v>
      </c>
      <c r="E38" s="52">
        <f t="shared" ref="E38:I38" si="9">SUM(E21:E36)</f>
        <v>0.80096277947909433</v>
      </c>
      <c r="F38" s="113">
        <f>SUM(F21:F37)</f>
        <v>36</v>
      </c>
      <c r="G38" s="114">
        <f>SUM(G21:G36)</f>
        <v>3380.2363000000005</v>
      </c>
      <c r="H38" s="114">
        <f>SUM(H21:H36)</f>
        <v>1489.6322540000001</v>
      </c>
      <c r="I38" s="122">
        <f t="shared" si="9"/>
        <v>0.99999999999999978</v>
      </c>
      <c r="J38" s="116">
        <f>SUM(J21:J37)</f>
        <v>42</v>
      </c>
      <c r="K38" s="123">
        <f>SUM(K21:K37)</f>
        <v>8428.8167859999994</v>
      </c>
      <c r="L38" s="123">
        <f>SUM(L21:L37)</f>
        <v>3808.5103339999996</v>
      </c>
      <c r="M38" s="115">
        <f t="shared" ref="M38:U38" si="10">SUM(M21:M36)</f>
        <v>0.9715262526053916</v>
      </c>
      <c r="N38" s="116">
        <f>SUM(N21:N37)</f>
        <v>57</v>
      </c>
      <c r="O38" s="114">
        <f>SUM(O21:O37)</f>
        <v>8805.4354960000001</v>
      </c>
      <c r="P38" s="114">
        <f>SUM(P21:P37)</f>
        <v>4040.8854369999999</v>
      </c>
      <c r="Q38" s="115">
        <f t="shared" si="10"/>
        <v>0.97728675656180186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6</v>
      </c>
      <c r="W38" s="119">
        <f t="shared" si="11"/>
        <v>5460</v>
      </c>
      <c r="X38" s="120">
        <f>SUM(X21:X37)</f>
        <v>2730</v>
      </c>
      <c r="Y38" s="121">
        <f t="shared" si="11"/>
        <v>0.98499680201391837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17</v>
      </c>
      <c r="AE38" s="47">
        <f>SUM(AE21:AE37)</f>
        <v>3603</v>
      </c>
      <c r="AF38" s="118">
        <f>SUM(AF21:AF37)</f>
        <v>1741.9634442000001</v>
      </c>
      <c r="AG38" s="58">
        <f t="shared" ref="AG38:AN38" si="12">SUM(AG21:AG37)</f>
        <v>1.7521018856768817</v>
      </c>
      <c r="AH38" s="46">
        <f t="shared" si="12"/>
        <v>9</v>
      </c>
      <c r="AI38" s="47">
        <f t="shared" si="12"/>
        <v>3020.4929999999999</v>
      </c>
      <c r="AJ38" s="47">
        <f t="shared" si="12"/>
        <v>1433.1736989999999</v>
      </c>
      <c r="AK38" s="52">
        <f>SUM(AK21:AK37)</f>
        <v>1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244</v>
      </c>
      <c r="AQ38" s="54">
        <f>C38+G38+K38+O38+S38+AA38+AI38+AE38+W38+AM38</f>
        <v>60797.727081000005</v>
      </c>
      <c r="AR38" s="55">
        <f>D38+H38+L38+P38+T38+AB38+AJ38+AF38+X38+AN38</f>
        <v>26230.703056189996</v>
      </c>
      <c r="AS38" s="50">
        <f>SUM(AS21:AS36)</f>
        <v>0.93798449909193571</v>
      </c>
    </row>
    <row r="39" spans="1:45" x14ac:dyDescent="0.2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/>
      <c r="AR39" s="134"/>
    </row>
    <row r="40" spans="1:45" ht="15.75" customHeight="1" thickBot="1" x14ac:dyDescent="0.3">
      <c r="A40" s="200" t="s">
        <v>52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6" t="s">
        <v>24</v>
      </c>
      <c r="B41" s="222" t="s">
        <v>22</v>
      </c>
      <c r="C41" s="223"/>
      <c r="D41" s="224"/>
      <c r="E41" s="225"/>
      <c r="F41" s="222" t="s">
        <v>23</v>
      </c>
      <c r="G41" s="223"/>
      <c r="H41" s="224"/>
      <c r="I41" s="225"/>
      <c r="J41" s="214" t="s">
        <v>19</v>
      </c>
      <c r="K41" s="215"/>
      <c r="L41" s="215"/>
      <c r="M41" s="216"/>
      <c r="N41" s="214" t="s">
        <v>31</v>
      </c>
      <c r="O41" s="215"/>
      <c r="P41" s="215"/>
      <c r="Q41" s="216"/>
      <c r="R41" s="214" t="s">
        <v>28</v>
      </c>
      <c r="S41" s="215"/>
      <c r="T41" s="215"/>
      <c r="U41" s="216"/>
      <c r="V41" s="237" t="s">
        <v>39</v>
      </c>
      <c r="W41" s="223"/>
      <c r="X41" s="223"/>
      <c r="Y41" s="224"/>
      <c r="Z41" s="214" t="s">
        <v>27</v>
      </c>
      <c r="AA41" s="215"/>
      <c r="AB41" s="215"/>
      <c r="AC41" s="216"/>
      <c r="AD41" s="214" t="s">
        <v>38</v>
      </c>
      <c r="AE41" s="215"/>
      <c r="AF41" s="215"/>
      <c r="AG41" s="216"/>
      <c r="AH41" s="214" t="s">
        <v>29</v>
      </c>
      <c r="AI41" s="215"/>
      <c r="AJ41" s="215"/>
      <c r="AK41" s="216"/>
      <c r="AL41" s="222" t="s">
        <v>50</v>
      </c>
      <c r="AM41" s="223"/>
      <c r="AN41" s="223"/>
      <c r="AO41" s="225"/>
      <c r="AP41" s="234" t="s">
        <v>20</v>
      </c>
      <c r="AQ41" s="235"/>
      <c r="AR41" s="235"/>
      <c r="AS41" s="240"/>
    </row>
    <row r="42" spans="1:45" ht="44.25" thickBot="1" x14ac:dyDescent="0.3">
      <c r="A42" s="227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31</v>
      </c>
      <c r="C43" s="8">
        <v>6099.2439999999997</v>
      </c>
      <c r="D43" s="188">
        <v>2415.7522199999999</v>
      </c>
      <c r="E43" s="17">
        <f>C43/C50</f>
        <v>0.85491307960479612</v>
      </c>
      <c r="F43" s="14">
        <v>23</v>
      </c>
      <c r="G43" s="8">
        <v>1182.7363</v>
      </c>
      <c r="H43" s="8">
        <v>452.45225399999998</v>
      </c>
      <c r="I43" s="17">
        <f>G43/G50</f>
        <v>0.3498975204780802</v>
      </c>
      <c r="J43" s="14">
        <v>29</v>
      </c>
      <c r="K43" s="8">
        <v>5747.4830000000002</v>
      </c>
      <c r="L43" s="8">
        <v>2631.6579029999998</v>
      </c>
      <c r="M43" s="17">
        <f>K43/K50</f>
        <v>0.6818849129033614</v>
      </c>
      <c r="N43" s="14">
        <v>44</v>
      </c>
      <c r="O43" s="8">
        <v>7200.6254959999997</v>
      </c>
      <c r="P43" s="8">
        <v>3382.3324990000001</v>
      </c>
      <c r="Q43" s="17">
        <f>O43/O50</f>
        <v>0.81774779898972527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2.0146520146520148E-2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13</v>
      </c>
      <c r="AE43" s="21">
        <v>2793</v>
      </c>
      <c r="AF43" s="62">
        <v>1405.71694</v>
      </c>
      <c r="AG43" s="17">
        <f>AE43/AE50</f>
        <v>0.77518734388009991</v>
      </c>
      <c r="AH43" s="21">
        <v>6</v>
      </c>
      <c r="AI43" s="22">
        <v>2865.9929999999999</v>
      </c>
      <c r="AJ43" s="33">
        <v>1387.4817989999999</v>
      </c>
      <c r="AK43" s="17">
        <f>AI43/AI50</f>
        <v>0.94884940968245912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182</v>
      </c>
      <c r="AQ43" s="8">
        <f>C43+G43+K43+O43+S43+AA43+AI43+AE43+W43+AM43</f>
        <v>39417.081795999999</v>
      </c>
      <c r="AR43" s="8">
        <f>D43+H43+L43+P43+T43+AB43+AJ43+AF43+X43+AN43</f>
        <v>17750.813128989997</v>
      </c>
      <c r="AS43" s="17">
        <f>AR43/AR50</f>
        <v>0.67671892327724359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6.1953839063549503E-2</v>
      </c>
      <c r="F44" s="14">
        <v>1</v>
      </c>
      <c r="G44" s="8">
        <v>600</v>
      </c>
      <c r="H44" s="8">
        <v>300</v>
      </c>
      <c r="I44" s="17">
        <f>G44/G50</f>
        <v>0.17750238348721359</v>
      </c>
      <c r="J44" s="14">
        <v>10</v>
      </c>
      <c r="K44" s="8">
        <v>2388.0111860000002</v>
      </c>
      <c r="L44" s="8">
        <v>1065.5911309999999</v>
      </c>
      <c r="M44" s="17">
        <f>K44/K50</f>
        <v>0.28331511369026458</v>
      </c>
      <c r="N44" s="14">
        <v>3</v>
      </c>
      <c r="O44" s="8">
        <v>110</v>
      </c>
      <c r="P44" s="8">
        <v>29.013172999999998</v>
      </c>
      <c r="Q44" s="17">
        <f>O44/O50</f>
        <v>1.2492283891009041E-2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22</v>
      </c>
      <c r="AQ44" s="8">
        <f>C44+G44+K44+O44+S44+AA44+AI44+W44</f>
        <v>9590.0111859999997</v>
      </c>
      <c r="AR44" s="8">
        <f>D44+H44+L44+P44+T44+AB44+AJ44+X44</f>
        <v>3208.353075</v>
      </c>
      <c r="AS44" s="17">
        <f>AR44/AR50</f>
        <v>0.12231288914091397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0.12691420419335772</v>
      </c>
      <c r="J45" s="14">
        <v>2</v>
      </c>
      <c r="K45" s="8">
        <v>60.322600000000001</v>
      </c>
      <c r="L45" s="8">
        <v>29.261299999999999</v>
      </c>
      <c r="M45" s="17">
        <f>K45/K50</f>
        <v>7.1567103107750482E-3</v>
      </c>
      <c r="N45" s="14">
        <v>5</v>
      </c>
      <c r="O45" s="8">
        <v>297</v>
      </c>
      <c r="P45" s="8">
        <v>69.145700000000005</v>
      </c>
      <c r="Q45" s="19">
        <f>O45/O50</f>
        <v>3.3729166505724412E-2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0.5494505494505495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2.2203719122953096E-2</v>
      </c>
      <c r="AH45" s="21">
        <v>1</v>
      </c>
      <c r="AI45" s="10">
        <v>19.5</v>
      </c>
      <c r="AJ45" s="32">
        <v>5.7919</v>
      </c>
      <c r="AK45" s="19">
        <f>AI45/AI50</f>
        <v>6.4558997488158394E-3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6.9171569519629328E-2</v>
      </c>
    </row>
    <row r="46" spans="1:45" ht="29.25" x14ac:dyDescent="0.2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8.3133081331654327E-2</v>
      </c>
      <c r="F46" s="14">
        <v>5</v>
      </c>
      <c r="G46" s="8">
        <v>1116</v>
      </c>
      <c r="H46" s="8">
        <v>520.67499999999995</v>
      </c>
      <c r="I46" s="17">
        <f>G46/G50</f>
        <v>0.3301544332862173</v>
      </c>
      <c r="J46" s="14">
        <v>1</v>
      </c>
      <c r="K46" s="8">
        <v>233</v>
      </c>
      <c r="L46" s="8">
        <v>82</v>
      </c>
      <c r="M46" s="17">
        <f>K46/K50</f>
        <v>2.7643263095599099E-2</v>
      </c>
      <c r="N46" s="14">
        <v>3</v>
      </c>
      <c r="O46" s="8">
        <v>1119.81</v>
      </c>
      <c r="P46" s="8">
        <v>528.17656499999998</v>
      </c>
      <c r="Q46" s="19">
        <f>O46/O50</f>
        <v>0.12717258567264395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2</v>
      </c>
      <c r="W46" s="10">
        <v>2350</v>
      </c>
      <c r="X46" s="10">
        <v>1175</v>
      </c>
      <c r="Y46" s="20">
        <f>W46/W50</f>
        <v>0.43040293040293043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4.4694690568725041E-2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18</v>
      </c>
      <c r="AQ46" s="8">
        <f>C46+G46+K46+O46+S46+W46+AA46+AE46+AI46+AM46</f>
        <v>7044.3114989999995</v>
      </c>
      <c r="AR46" s="8">
        <f>D46+H46+L46+P46+T46+X46+AB46+AF46+AJ46+AN46</f>
        <v>3082.3689479999998</v>
      </c>
      <c r="AS46" s="19">
        <f>AR46/AR50</f>
        <v>0.11750996309161503</v>
      </c>
    </row>
    <row r="47" spans="1:45" ht="29.25" x14ac:dyDescent="0.25">
      <c r="A47" s="30" t="s">
        <v>60</v>
      </c>
      <c r="B47" s="14"/>
      <c r="C47" s="8"/>
      <c r="D47" s="8"/>
      <c r="E47" s="17"/>
      <c r="F47" s="14">
        <v>2</v>
      </c>
      <c r="G47" s="8">
        <v>40</v>
      </c>
      <c r="H47" s="8">
        <v>20</v>
      </c>
      <c r="I47" s="17"/>
      <c r="J47" s="14"/>
      <c r="K47" s="8"/>
      <c r="L47" s="8"/>
      <c r="M47" s="17"/>
      <c r="N47" s="14">
        <v>2</v>
      </c>
      <c r="O47" s="8">
        <v>78</v>
      </c>
      <c r="P47" s="8">
        <v>32.217500000000001</v>
      </c>
      <c r="Q47" s="17">
        <f>O47/O50</f>
        <v>8.8581649408973201E-3</v>
      </c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9.1590341382181514E-2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6</v>
      </c>
      <c r="AQ47" s="8">
        <f t="shared" si="13"/>
        <v>448</v>
      </c>
      <c r="AR47" s="8">
        <f t="shared" si="13"/>
        <v>172.2490042</v>
      </c>
      <c r="AS47" s="17">
        <f>AR47/AR50</f>
        <v>6.5666941458266482E-3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3.6979663226502832E-3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2.0559979131039578E-4</v>
      </c>
    </row>
    <row r="49" spans="1:47" ht="22.5" customHeight="1" thickBot="1" x14ac:dyDescent="0.3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0.11101859561476547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7.6246526664409562E-3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36</v>
      </c>
      <c r="C50" s="59">
        <f t="shared" si="15"/>
        <v>7134.3440000000001</v>
      </c>
      <c r="D50" s="57">
        <f t="shared" si="15"/>
        <v>2679.3734839999997</v>
      </c>
      <c r="E50" s="58">
        <f t="shared" si="15"/>
        <v>0.99999999999999989</v>
      </c>
      <c r="F50" s="57">
        <f t="shared" si="15"/>
        <v>36</v>
      </c>
      <c r="G50" s="59">
        <f t="shared" si="15"/>
        <v>3380.2363</v>
      </c>
      <c r="H50" s="59">
        <f t="shared" si="15"/>
        <v>1489.6322540000001</v>
      </c>
      <c r="I50" s="58">
        <f>SUM(I43:I47)</f>
        <v>0.98446854144486884</v>
      </c>
      <c r="J50" s="57">
        <f t="shared" ref="J50:AS50" si="16">SUM(J43:J49)</f>
        <v>42</v>
      </c>
      <c r="K50" s="59">
        <f t="shared" si="16"/>
        <v>8428.8167859999994</v>
      </c>
      <c r="L50" s="59">
        <f t="shared" si="16"/>
        <v>3808.5103339999996</v>
      </c>
      <c r="M50" s="58">
        <f t="shared" si="16"/>
        <v>1.0000000000000002</v>
      </c>
      <c r="N50" s="57">
        <f t="shared" si="16"/>
        <v>57</v>
      </c>
      <c r="O50" s="59">
        <f t="shared" si="16"/>
        <v>8805.4354960000001</v>
      </c>
      <c r="P50" s="59">
        <f t="shared" si="16"/>
        <v>4040.8854370000004</v>
      </c>
      <c r="Q50" s="58">
        <f t="shared" si="16"/>
        <v>1.0000000000000002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6</v>
      </c>
      <c r="W50" s="59">
        <f t="shared" si="16"/>
        <v>5460</v>
      </c>
      <c r="X50" s="59">
        <f t="shared" si="16"/>
        <v>2730</v>
      </c>
      <c r="Y50" s="168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17</v>
      </c>
      <c r="AE50" s="59">
        <f t="shared" si="16"/>
        <v>3603</v>
      </c>
      <c r="AF50" s="59">
        <f t="shared" si="16"/>
        <v>1741.9634441999999</v>
      </c>
      <c r="AG50" s="58">
        <f t="shared" si="16"/>
        <v>0.99999999999999989</v>
      </c>
      <c r="AH50" s="60">
        <f t="shared" si="16"/>
        <v>9</v>
      </c>
      <c r="AI50" s="59">
        <f t="shared" si="16"/>
        <v>3020.4929999999999</v>
      </c>
      <c r="AJ50" s="59">
        <f t="shared" si="16"/>
        <v>1433.1736989999999</v>
      </c>
      <c r="AK50" s="58">
        <f t="shared" si="16"/>
        <v>1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>SUM(AP43:AP49)</f>
        <v>244</v>
      </c>
      <c r="AQ50" s="124">
        <f t="shared" si="16"/>
        <v>60797.727081000005</v>
      </c>
      <c r="AR50" s="55">
        <f t="shared" si="16"/>
        <v>26230.703056189996</v>
      </c>
      <c r="AS50" s="52">
        <f t="shared" si="16"/>
        <v>1.0001102916329798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34"/>
      <c r="AR51" s="134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33" t="s">
        <v>53</v>
      </c>
      <c r="B54" s="233"/>
      <c r="C54" s="233"/>
      <c r="D54" s="233"/>
      <c r="E54" s="233"/>
      <c r="F54" s="233"/>
      <c r="G54" s="233"/>
      <c r="H54" s="233"/>
      <c r="I54" s="233"/>
      <c r="J54" s="233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28" t="s">
        <v>41</v>
      </c>
      <c r="B55" s="230" t="s">
        <v>22</v>
      </c>
      <c r="C55" s="231"/>
      <c r="D55" s="232"/>
      <c r="E55" s="82"/>
      <c r="F55" s="217" t="s">
        <v>23</v>
      </c>
      <c r="G55" s="218"/>
      <c r="H55" s="218"/>
      <c r="I55" s="219"/>
      <c r="J55" s="217" t="s">
        <v>19</v>
      </c>
      <c r="K55" s="218"/>
      <c r="L55" s="218"/>
      <c r="M55" s="220"/>
      <c r="N55" s="221" t="s">
        <v>31</v>
      </c>
      <c r="O55" s="218"/>
      <c r="P55" s="218"/>
      <c r="Q55" s="220"/>
      <c r="R55" s="236" t="s">
        <v>28</v>
      </c>
      <c r="S55" s="236"/>
      <c r="T55" s="236"/>
      <c r="U55" s="236"/>
      <c r="V55" s="217" t="s">
        <v>39</v>
      </c>
      <c r="W55" s="218"/>
      <c r="X55" s="218"/>
      <c r="Y55" s="220"/>
      <c r="Z55" s="221" t="s">
        <v>27</v>
      </c>
      <c r="AA55" s="218"/>
      <c r="AB55" s="218"/>
      <c r="AC55" s="220"/>
      <c r="AD55" s="217" t="s">
        <v>38</v>
      </c>
      <c r="AE55" s="218"/>
      <c r="AF55" s="218"/>
      <c r="AG55" s="219"/>
      <c r="AH55" s="238" t="s">
        <v>29</v>
      </c>
      <c r="AI55" s="238"/>
      <c r="AJ55" s="238"/>
      <c r="AK55" s="238"/>
      <c r="AL55" s="241" t="s">
        <v>50</v>
      </c>
      <c r="AM55" s="242"/>
      <c r="AN55" s="242"/>
      <c r="AO55" s="243"/>
      <c r="AP55" s="238" t="s">
        <v>20</v>
      </c>
      <c r="AQ55" s="238"/>
      <c r="AR55" s="238"/>
      <c r="AS55" s="239"/>
    </row>
    <row r="56" spans="1:47" s="69" customFormat="1" ht="50.25" customHeight="1" thickBot="1" x14ac:dyDescent="0.3">
      <c r="A56" s="229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2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5.7314309486618531E-2</v>
      </c>
      <c r="F57" s="14">
        <v>10</v>
      </c>
      <c r="G57" s="8">
        <v>869.9</v>
      </c>
      <c r="H57" s="31">
        <v>423</v>
      </c>
      <c r="I57" s="18">
        <f>G57/G61</f>
        <v>0.10354466321505339</v>
      </c>
      <c r="J57" s="101">
        <v>16</v>
      </c>
      <c r="K57" s="8">
        <v>2548.3267860000001</v>
      </c>
      <c r="L57" s="135">
        <v>1150.412599</v>
      </c>
      <c r="M57" s="92">
        <f>K57/K61</f>
        <v>0.28508547014759233</v>
      </c>
      <c r="N57" s="102">
        <v>15</v>
      </c>
      <c r="O57" s="98">
        <v>688.71</v>
      </c>
      <c r="P57" s="98">
        <v>256.62995799999999</v>
      </c>
      <c r="Q57" s="103">
        <f>O57/O61</f>
        <v>7.7702376275069582E-2</v>
      </c>
      <c r="R57" s="24">
        <v>5</v>
      </c>
      <c r="S57" s="8">
        <v>836.8</v>
      </c>
      <c r="T57" s="31">
        <v>402.5</v>
      </c>
      <c r="U57" s="18">
        <f>S57/S61</f>
        <v>6.9448585457671075E-2</v>
      </c>
      <c r="V57" s="97">
        <v>1</v>
      </c>
      <c r="W57" s="98">
        <v>1000</v>
      </c>
      <c r="X57" s="98">
        <v>500</v>
      </c>
      <c r="Y57" s="103">
        <f>W57/W61</f>
        <v>0.18315018315018314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28">
        <f>AE57/AE61</f>
        <v>0.11101859561476547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58</v>
      </c>
      <c r="AQ57" s="22">
        <f>C57+G57+K57+O57+S57+W57+AA57+AE57+AI57+AM57</f>
        <v>9825.1367859999991</v>
      </c>
      <c r="AR57" s="22">
        <f>D57+H57+L57+P57+T57+X57+AB57+AF57+AJ57+AN57</f>
        <v>4525.8499009999996</v>
      </c>
      <c r="AS57" s="128">
        <f>AQ57/AQ61</f>
        <v>0.14530637132708235</v>
      </c>
      <c r="AT57" s="140"/>
      <c r="AU57" s="140"/>
    </row>
    <row r="58" spans="1:47" s="28" customFormat="1" ht="24" customHeight="1" x14ac:dyDescent="0.25">
      <c r="A58" s="23" t="s">
        <v>43</v>
      </c>
      <c r="B58" s="97">
        <v>19</v>
      </c>
      <c r="C58" s="98">
        <v>3017.25</v>
      </c>
      <c r="D58" s="99">
        <v>1153.0305639999999</v>
      </c>
      <c r="E58" s="100">
        <f>C58/C61</f>
        <v>0.42291905184274825</v>
      </c>
      <c r="F58" s="14">
        <v>27</v>
      </c>
      <c r="G58" s="8">
        <v>6371.3055569999997</v>
      </c>
      <c r="H58" s="31">
        <v>3036.2395219999999</v>
      </c>
      <c r="I58" s="18">
        <f>G58/G61</f>
        <v>0.75837991509341662</v>
      </c>
      <c r="J58" s="101">
        <v>25</v>
      </c>
      <c r="K58" s="98">
        <v>5767.49</v>
      </c>
      <c r="L58" s="98">
        <v>2635.5977349999998</v>
      </c>
      <c r="M58" s="92">
        <f>K58/K61</f>
        <v>0.6452185046496377</v>
      </c>
      <c r="N58" s="102">
        <v>37</v>
      </c>
      <c r="O58" s="98">
        <v>4225.4153960000003</v>
      </c>
      <c r="P58" s="98">
        <v>1859.5702679999999</v>
      </c>
      <c r="Q58" s="103">
        <f>O58/O61</f>
        <v>0.47672433537840914</v>
      </c>
      <c r="R58" s="24">
        <v>10</v>
      </c>
      <c r="S58" s="8">
        <v>6841</v>
      </c>
      <c r="T58" s="31">
        <v>2231.5489950000001</v>
      </c>
      <c r="U58" s="18">
        <f>S58/S61</f>
        <v>0.56775546500469387</v>
      </c>
      <c r="V58" s="97">
        <v>4</v>
      </c>
      <c r="W58" s="144">
        <v>3110</v>
      </c>
      <c r="X58" s="144">
        <v>1555</v>
      </c>
      <c r="Y58" s="103">
        <f>W58/W61</f>
        <v>0.56959706959706957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16</v>
      </c>
      <c r="AE58" s="8">
        <v>3203</v>
      </c>
      <c r="AF58" s="8">
        <v>1541.9634442000001</v>
      </c>
      <c r="AG58" s="17">
        <f>AE58/AE61</f>
        <v>0.88898140438523454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164</v>
      </c>
      <c r="AQ58" s="8">
        <f t="shared" ref="AQ58:AR60" si="17">C58+G58+K58+O58+S58+W58+AA58+AE58+AI58+AM58</f>
        <v>39136.653953000001</v>
      </c>
      <c r="AR58" s="8">
        <f t="shared" si="17"/>
        <v>16433.332624189999</v>
      </c>
      <c r="AS58" s="17">
        <f>AQ58/AQ61</f>
        <v>0.57880162848189221</v>
      </c>
      <c r="AT58" s="140"/>
      <c r="AU58" s="140"/>
    </row>
    <row r="59" spans="1:47" s="28" customFormat="1" ht="25.5" customHeight="1" x14ac:dyDescent="0.2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0.47070816882393113</v>
      </c>
      <c r="F59" s="14">
        <v>3</v>
      </c>
      <c r="G59" s="8">
        <v>1160</v>
      </c>
      <c r="H59" s="31">
        <v>538</v>
      </c>
      <c r="I59" s="18">
        <f>G59/G61</f>
        <v>0.13807542169153</v>
      </c>
      <c r="J59" s="101">
        <v>1</v>
      </c>
      <c r="K59" s="98">
        <v>233</v>
      </c>
      <c r="L59" s="98">
        <v>82</v>
      </c>
      <c r="M59" s="92">
        <f>K59/K61</f>
        <v>2.6066089682576923E-2</v>
      </c>
      <c r="N59" s="102">
        <v>6</v>
      </c>
      <c r="O59" s="98">
        <v>3725.3101000000001</v>
      </c>
      <c r="P59" s="98">
        <v>1839.891611</v>
      </c>
      <c r="Q59" s="103">
        <f>O59/O61</f>
        <v>0.42030092075259123</v>
      </c>
      <c r="R59" s="24">
        <v>2</v>
      </c>
      <c r="S59" s="8">
        <v>699.40149899999994</v>
      </c>
      <c r="T59" s="31">
        <v>216.972801</v>
      </c>
      <c r="U59" s="18">
        <f>S59/S61</f>
        <v>5.8045464594317336E-2</v>
      </c>
      <c r="V59" s="97">
        <v>1</v>
      </c>
      <c r="W59" s="98">
        <v>1350</v>
      </c>
      <c r="X59" s="98">
        <v>675</v>
      </c>
      <c r="Y59" s="103">
        <f>W59/W61</f>
        <v>0.24725274725274726</v>
      </c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26</v>
      </c>
      <c r="AQ59" s="8">
        <f t="shared" si="17"/>
        <v>13888.905599</v>
      </c>
      <c r="AR59" s="8">
        <f t="shared" si="17"/>
        <v>6336.1320669999996</v>
      </c>
      <c r="AS59" s="17">
        <f>AQ59/AQ61</f>
        <v>0.20540645064308699</v>
      </c>
      <c r="AT59" s="140"/>
      <c r="AU59" s="140"/>
    </row>
    <row r="60" spans="1:47" s="28" customFormat="1" ht="36" customHeight="1" thickBot="1" x14ac:dyDescent="0.3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4.9058469846702091E-2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4.3629935520193133E-2</v>
      </c>
      <c r="N60" s="181">
        <v>1</v>
      </c>
      <c r="O60" s="177">
        <v>224</v>
      </c>
      <c r="P60" s="177">
        <v>102.1816</v>
      </c>
      <c r="Q60" s="182">
        <f>O60/O61</f>
        <v>2.5272367593930083E-2</v>
      </c>
      <c r="R60" s="39">
        <v>3</v>
      </c>
      <c r="S60" s="10">
        <v>3672</v>
      </c>
      <c r="T60" s="32">
        <v>1836</v>
      </c>
      <c r="U60" s="20">
        <f>S60/S61</f>
        <v>0.30475048494331763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7</v>
      </c>
      <c r="AQ60" s="8">
        <f t="shared" si="17"/>
        <v>4766</v>
      </c>
      <c r="AR60" s="8">
        <f t="shared" si="17"/>
        <v>2217.7015999999999</v>
      </c>
      <c r="AS60" s="17">
        <f>AQ60/AQ61</f>
        <v>7.0485549547938328E-2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36</v>
      </c>
      <c r="C61" s="78">
        <f t="shared" si="18"/>
        <v>7134.3440000000001</v>
      </c>
      <c r="D61" s="186">
        <f>SUM(D57:D60)</f>
        <v>2679.3734840000002</v>
      </c>
      <c r="E61" s="83">
        <f t="shared" si="18"/>
        <v>1</v>
      </c>
      <c r="F61" s="57">
        <f t="shared" si="18"/>
        <v>40</v>
      </c>
      <c r="G61" s="59">
        <f>SUM(G57:G60)</f>
        <v>8401.2055569999993</v>
      </c>
      <c r="H61" s="59">
        <f t="shared" si="18"/>
        <v>3997.2395219999999</v>
      </c>
      <c r="I61" s="58">
        <f t="shared" si="18"/>
        <v>1</v>
      </c>
      <c r="J61" s="86">
        <f t="shared" si="18"/>
        <v>43</v>
      </c>
      <c r="K61" s="87">
        <f t="shared" si="18"/>
        <v>8938.8167859999994</v>
      </c>
      <c r="L61" s="88">
        <f t="shared" si="18"/>
        <v>4059.5103339999996</v>
      </c>
      <c r="M61" s="52">
        <f t="shared" si="18"/>
        <v>1.0000000000000002</v>
      </c>
      <c r="N61" s="91">
        <f>SUM(N57:N60)</f>
        <v>59</v>
      </c>
      <c r="O61" s="90">
        <f>SUM(O57:O60)</f>
        <v>8863.4354960000001</v>
      </c>
      <c r="P61" s="90">
        <f>SUM(P57:P60)</f>
        <v>4058.2734369999998</v>
      </c>
      <c r="Q61" s="85">
        <f>SUM(Q57:Q60)</f>
        <v>0.99999999999999989</v>
      </c>
      <c r="R61" s="51">
        <f>SUM(R57:R60)</f>
        <v>20</v>
      </c>
      <c r="S61" s="54">
        <f t="shared" ref="S61:U61" si="19">SUM(S57:S60)</f>
        <v>12049.201499000001</v>
      </c>
      <c r="T61" s="55">
        <f t="shared" si="19"/>
        <v>4687.021796</v>
      </c>
      <c r="U61" s="80">
        <f t="shared" si="19"/>
        <v>1</v>
      </c>
      <c r="V61" s="78">
        <f t="shared" ref="V61:AS61" si="20">SUM(V57:V60)</f>
        <v>6</v>
      </c>
      <c r="W61" s="94">
        <f>SUM(W57:W60)</f>
        <v>5460</v>
      </c>
      <c r="X61" s="95">
        <f>SUM(X57:X60)</f>
        <v>2730</v>
      </c>
      <c r="Y61" s="96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17</v>
      </c>
      <c r="AE61" s="54">
        <f t="shared" si="20"/>
        <v>3603</v>
      </c>
      <c r="AF61" s="54">
        <f t="shared" si="20"/>
        <v>1741.9634442000001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255</v>
      </c>
      <c r="AQ61" s="152">
        <f>SUM(AQ57:AQ60)</f>
        <v>67616.696338000009</v>
      </c>
      <c r="AR61" s="54">
        <f>SUM(AR57:AR60)</f>
        <v>29513.01619219</v>
      </c>
      <c r="AS61" s="50">
        <f t="shared" si="20"/>
        <v>0.99999999999999989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25">
      <c r="AQ64" s="134"/>
      <c r="AR64" s="134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2021-05-31T11:40:42Z</dcterms:modified>
</cp:coreProperties>
</file>